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Rick\Documents\New Age Retirement\"/>
    </mc:Choice>
  </mc:AlternateContent>
  <xr:revisionPtr revIDLastSave="0" documentId="13_ncr:1_{5BC12D0C-316A-4275-B70F-10A17F57F3B0}" xr6:coauthVersionLast="45" xr6:coauthVersionMax="45" xr10:uidLastSave="{00000000-0000-0000-0000-000000000000}"/>
  <bookViews>
    <workbookView xWindow="1290" yWindow="-110" windowWidth="18020" windowHeight="11020" xr2:uid="{FC5FB5E0-190B-4761-9FDC-E35BB2E1EDFE}"/>
  </bookViews>
  <sheets>
    <sheet name="Inputs" sheetId="1" r:id="rId1"/>
    <sheet name="Analytics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2" l="1"/>
  <c r="B1" i="2"/>
  <c r="Q6" i="1"/>
  <c r="N50" i="1"/>
  <c r="N49" i="1"/>
  <c r="N48" i="1"/>
  <c r="N47" i="1"/>
  <c r="N46" i="1"/>
  <c r="N42" i="1"/>
  <c r="N41" i="1"/>
  <c r="N40" i="1"/>
  <c r="N39" i="1"/>
  <c r="N38" i="1"/>
  <c r="N34" i="1"/>
  <c r="N33" i="1"/>
  <c r="N32" i="1"/>
  <c r="N31" i="1"/>
  <c r="N30" i="1"/>
  <c r="N26" i="1"/>
  <c r="N25" i="1"/>
  <c r="N24" i="1"/>
  <c r="N23" i="1"/>
  <c r="N22" i="1"/>
  <c r="N18" i="1"/>
  <c r="N17" i="1"/>
  <c r="N16" i="1"/>
  <c r="N15" i="1"/>
  <c r="N14" i="1"/>
  <c r="N10" i="1"/>
  <c r="N9" i="1"/>
  <c r="N8" i="1"/>
  <c r="N7" i="1"/>
  <c r="N6" i="1"/>
  <c r="N51" i="1" l="1"/>
  <c r="N11" i="1"/>
  <c r="N19" i="1"/>
  <c r="N35" i="1"/>
  <c r="N27" i="1"/>
  <c r="N43" i="1"/>
  <c r="B3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Rick</author>
  </authors>
  <commentList>
    <comment ref="Q4" authorId="0" shapeId="0" xr:uid="{E718366C-7214-4A4F-914C-6957D4E8E76C}">
      <text>
        <r>
          <rPr>
            <sz val="9"/>
            <color indexed="81"/>
            <rFont val="Tahoma"/>
            <family val="2"/>
          </rPr>
          <t>Enter value</t>
        </r>
      </text>
    </comment>
    <comment ref="Q5" authorId="0" shapeId="0" xr:uid="{3CF42625-F016-4CDC-AC3F-D048E4A29A8E}">
      <text>
        <r>
          <rPr>
            <sz val="9"/>
            <color indexed="81"/>
            <rFont val="Tahoma"/>
            <family val="2"/>
          </rPr>
          <t>Enter value</t>
        </r>
      </text>
    </comment>
  </commentList>
</comments>
</file>

<file path=xl/sharedStrings.xml><?xml version="1.0" encoding="utf-8"?>
<sst xmlns="http://schemas.openxmlformats.org/spreadsheetml/2006/main" count="42" uniqueCount="41">
  <si>
    <t>Jan</t>
  </si>
  <si>
    <t>Feb</t>
  </si>
  <si>
    <t>Mar</t>
  </si>
  <si>
    <t>Apr</t>
  </si>
  <si>
    <t xml:space="preserve">May </t>
  </si>
  <si>
    <t>Jun</t>
  </si>
  <si>
    <t>Jul</t>
  </si>
  <si>
    <t>Aug</t>
  </si>
  <si>
    <t>Sep</t>
  </si>
  <si>
    <t>Oct</t>
  </si>
  <si>
    <t>Nov</t>
  </si>
  <si>
    <t>Dec</t>
  </si>
  <si>
    <t>Year</t>
  </si>
  <si>
    <t>Yr total</t>
  </si>
  <si>
    <t>Hrs / wk</t>
  </si>
  <si>
    <t>Career &amp; Work total</t>
  </si>
  <si>
    <t>Health &amp; Wellness total</t>
  </si>
  <si>
    <t>Finances &amp; Insurance total</t>
  </si>
  <si>
    <t>Family &amp; Relationships total</t>
  </si>
  <si>
    <t>Leisure &amp; Social total</t>
  </si>
  <si>
    <t>Personal Development total</t>
  </si>
  <si>
    <t>newageretirement.org</t>
  </si>
  <si>
    <t>1. Career &amp; Work</t>
  </si>
  <si>
    <t>2. Health &amp; Wellness</t>
  </si>
  <si>
    <t>3. Finances &amp; Insurance</t>
  </si>
  <si>
    <t>4. Family &amp; Relationships</t>
  </si>
  <si>
    <t>5. Leisure &amp; Social</t>
  </si>
  <si>
    <t>6. Personal Development</t>
  </si>
  <si>
    <t>Hrs / yr</t>
  </si>
  <si>
    <t>Hours available</t>
  </si>
  <si>
    <t>Hours planned</t>
  </si>
  <si>
    <t>Enter estimated hours by month in cells below</t>
  </si>
  <si>
    <t>1.1 Consulting</t>
  </si>
  <si>
    <t>1.2 Volunteer</t>
  </si>
  <si>
    <t xml:space="preserve">Green </t>
  </si>
  <si>
    <t xml:space="preserve"> +/- 5% of hrs available</t>
  </si>
  <si>
    <t>Yellow</t>
  </si>
  <si>
    <t xml:space="preserve"> +/- &gt;5% - 10% of hrs available</t>
  </si>
  <si>
    <t>Red</t>
  </si>
  <si>
    <t>+/- &gt; 10% of hrs available</t>
  </si>
  <si>
    <t>Retirement Activity Planning v0.2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</si>
</sst>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color indexed="81"/>
      <name val="Tahoma"/>
      <family val="2"/>
    </font>
    <font>
      <sz val="14"/>
      <color theme="1"/>
      <name val="Times New Roman"/>
      <family val="1"/>
    </font>
    <font>
      <sz val="12"/>
      <color rgb="FF006100"/>
      <name val="Times New Roman"/>
      <family val="1"/>
    </font>
    <font>
      <sz val="12"/>
      <color rgb="FF9C5700"/>
      <name val="Times New Roman"/>
      <family val="1"/>
    </font>
    <font>
      <sz val="12"/>
      <color rgb="FF9C0006"/>
      <name val="Times New Roman"/>
      <family val="1"/>
    </font>
    <font>
      <b/>
      <sz val="12"/>
      <color rgb="FFFF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0" xfId="0" applyFont="1" applyBorder="1"/>
    <xf numFmtId="1" fontId="1" fillId="0" borderId="0" xfId="0" applyNumberFormat="1" applyFont="1"/>
    <xf numFmtId="0" fontId="1" fillId="0" borderId="6" xfId="0" applyFont="1" applyBorder="1"/>
    <xf numFmtId="0" fontId="1" fillId="0" borderId="7" xfId="0" applyFont="1" applyBorder="1"/>
    <xf numFmtId="0" fontId="1" fillId="0" borderId="9" xfId="0" applyFont="1" applyBorder="1"/>
    <xf numFmtId="3" fontId="1" fillId="0" borderId="0" xfId="0" applyNumberFormat="1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5" fillId="2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7" fillId="4" borderId="0" xfId="0" applyFont="1" applyFill="1" applyAlignment="1">
      <alignment horizontal="center"/>
    </xf>
    <xf numFmtId="0" fontId="2" fillId="0" borderId="5" xfId="0" applyFont="1" applyBorder="1"/>
    <xf numFmtId="1" fontId="2" fillId="0" borderId="8" xfId="0" applyNumberFormat="1" applyFont="1" applyBorder="1"/>
    <xf numFmtId="0" fontId="8" fillId="0" borderId="0" xfId="0" applyFont="1" applyAlignment="1">
      <alignment horizontal="center"/>
    </xf>
    <xf numFmtId="0" fontId="1" fillId="0" borderId="4" xfId="0" applyFont="1" applyBorder="1" applyAlignment="1">
      <alignment horizontal="left"/>
    </xf>
    <xf numFmtId="0" fontId="4" fillId="0" borderId="10" xfId="0" applyFont="1" applyBorder="1"/>
    <xf numFmtId="0" fontId="4" fillId="0" borderId="11" xfId="0" applyFont="1" applyBorder="1" applyAlignment="1">
      <alignment horizontal="center"/>
    </xf>
    <xf numFmtId="0" fontId="4" fillId="0" borderId="12" xfId="0" applyFont="1" applyBorder="1"/>
    <xf numFmtId="3" fontId="4" fillId="0" borderId="13" xfId="0" applyNumberFormat="1" applyFont="1" applyBorder="1" applyAlignment="1">
      <alignment horizontal="center"/>
    </xf>
    <xf numFmtId="0" fontId="4" fillId="0" borderId="14" xfId="0" applyFont="1" applyBorder="1"/>
    <xf numFmtId="3" fontId="4" fillId="0" borderId="15" xfId="0" applyNumberFormat="1" applyFont="1" applyBorder="1" applyAlignment="1">
      <alignment horizontal="center"/>
    </xf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9C0006"/>
      <color rgb="FFFFC7CE"/>
      <color rgb="FF9C5700"/>
      <color rgb="FFFFEB9C"/>
      <color rgb="FF006100"/>
      <color rgb="FFC6EF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Retirement Activities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(Inputs!$A$11,Inputs!$A$19,Inputs!$A$27,Inputs!$A$35,Inputs!$A$43,Inputs!$A$51)</c:f>
              <c:strCache>
                <c:ptCount val="6"/>
                <c:pt idx="0">
                  <c:v>Career &amp; Work total</c:v>
                </c:pt>
                <c:pt idx="1">
                  <c:v>Health &amp; Wellness total</c:v>
                </c:pt>
                <c:pt idx="2">
                  <c:v>Finances &amp; Insurance total</c:v>
                </c:pt>
                <c:pt idx="3">
                  <c:v>Family &amp; Relationships total</c:v>
                </c:pt>
                <c:pt idx="4">
                  <c:v>Leisure &amp; Social total</c:v>
                </c:pt>
                <c:pt idx="5">
                  <c:v>Personal Development total</c:v>
                </c:pt>
              </c:strCache>
            </c:strRef>
          </c:cat>
          <c:val>
            <c:numRef>
              <c:f>(Inputs!$N$11,Inputs!$N$19,Inputs!$N$27,Inputs!$N$35,Inputs!$N$43,Inputs!$N$51)</c:f>
              <c:numCache>
                <c:formatCode>0</c:formatCode>
                <c:ptCount val="6"/>
                <c:pt idx="0">
                  <c:v>600</c:v>
                </c:pt>
                <c:pt idx="1">
                  <c:v>720</c:v>
                </c:pt>
                <c:pt idx="2">
                  <c:v>252</c:v>
                </c:pt>
                <c:pt idx="3">
                  <c:v>612</c:v>
                </c:pt>
                <c:pt idx="4">
                  <c:v>576</c:v>
                </c:pt>
                <c:pt idx="5">
                  <c:v>180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DC4-475F-809B-42BE2A4515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84773552"/>
        <c:axId val="1224617424"/>
      </c:barChart>
      <c:catAx>
        <c:axId val="1284773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24617424"/>
        <c:crosses val="autoZero"/>
        <c:auto val="1"/>
        <c:lblAlgn val="ctr"/>
        <c:lblOffset val="100"/>
        <c:noMultiLvlLbl val="0"/>
      </c:catAx>
      <c:valAx>
        <c:axId val="1224617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Hours per year</a:t>
                </a:r>
              </a:p>
            </c:rich>
          </c:tx>
          <c:layout>
            <c:manualLayout>
              <c:xMode val="edge"/>
              <c:yMode val="edge"/>
              <c:x val="7.052186177715092E-3"/>
              <c:y val="0.3651312335958005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847735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6350</xdr:colOff>
      <xdr:row>6</xdr:row>
      <xdr:rowOff>6350</xdr:rowOff>
    </xdr:from>
    <xdr:to>
      <xdr:col>15</xdr:col>
      <xdr:colOff>476250</xdr:colOff>
      <xdr:row>19</xdr:row>
      <xdr:rowOff>190500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0A9CCC9-9959-4AE6-9AFD-1496CD8094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0F93C-0BFB-4D90-8EA0-EF041151118D}">
  <dimension ref="A1:Q51"/>
  <sheetViews>
    <sheetView tabSelected="1" zoomScaleNormal="100" workbookViewId="0">
      <pane xSplit="13" ySplit="4" topLeftCell="N5" activePane="bottomRight" state="frozen"/>
      <selection pane="topRight" activeCell="N1" sqref="N1"/>
      <selection pane="bottomLeft" activeCell="A5" sqref="A5"/>
      <selection pane="bottomRight"/>
    </sheetView>
  </sheetViews>
  <sheetFormatPr defaultRowHeight="15.5" x14ac:dyDescent="0.35"/>
  <cols>
    <col min="1" max="1" width="30.90625" style="1" customWidth="1"/>
    <col min="2" max="13" width="6.6328125" style="1" customWidth="1"/>
    <col min="14" max="14" width="8.6328125" style="1" customWidth="1"/>
    <col min="15" max="16384" width="8.7265625" style="1"/>
  </cols>
  <sheetData>
    <row r="1" spans="1:17" x14ac:dyDescent="0.35">
      <c r="A1" s="1" t="s">
        <v>40</v>
      </c>
      <c r="O1" s="13" t="s">
        <v>21</v>
      </c>
      <c r="P1" s="13"/>
      <c r="Q1" s="13"/>
    </row>
    <row r="3" spans="1:17" x14ac:dyDescent="0.35">
      <c r="B3" s="20" t="s">
        <v>31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</row>
    <row r="4" spans="1:17" ht="16" thickBot="1" x14ac:dyDescent="0.4">
      <c r="B4" s="12" t="s">
        <v>0</v>
      </c>
      <c r="C4" s="12" t="s">
        <v>1</v>
      </c>
      <c r="D4" s="12" t="s">
        <v>2</v>
      </c>
      <c r="E4" s="12" t="s">
        <v>3</v>
      </c>
      <c r="F4" s="12" t="s">
        <v>4</v>
      </c>
      <c r="G4" s="12" t="s">
        <v>5</v>
      </c>
      <c r="H4" s="12" t="s">
        <v>6</v>
      </c>
      <c r="I4" s="12" t="s">
        <v>7</v>
      </c>
      <c r="J4" s="12" t="s">
        <v>8</v>
      </c>
      <c r="K4" s="12" t="s">
        <v>9</v>
      </c>
      <c r="L4" s="12" t="s">
        <v>10</v>
      </c>
      <c r="M4" s="12" t="s">
        <v>11</v>
      </c>
      <c r="N4" s="12" t="s">
        <v>13</v>
      </c>
      <c r="P4" s="1" t="s">
        <v>12</v>
      </c>
      <c r="Q4" s="10">
        <v>2021</v>
      </c>
    </row>
    <row r="5" spans="1:17" x14ac:dyDescent="0.35">
      <c r="A5" s="2" t="s">
        <v>22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4"/>
      <c r="P5" s="1" t="s">
        <v>14</v>
      </c>
      <c r="Q5" s="10">
        <v>55</v>
      </c>
    </row>
    <row r="6" spans="1:17" x14ac:dyDescent="0.35">
      <c r="A6" s="5" t="s">
        <v>32</v>
      </c>
      <c r="B6" s="6">
        <v>20</v>
      </c>
      <c r="C6" s="6">
        <v>20</v>
      </c>
      <c r="D6" s="6">
        <v>20</v>
      </c>
      <c r="E6" s="6">
        <v>20</v>
      </c>
      <c r="F6" s="6">
        <v>20</v>
      </c>
      <c r="G6" s="6">
        <v>20</v>
      </c>
      <c r="H6" s="6">
        <v>20</v>
      </c>
      <c r="I6" s="6">
        <v>20</v>
      </c>
      <c r="J6" s="6">
        <v>20</v>
      </c>
      <c r="K6" s="6">
        <v>20</v>
      </c>
      <c r="L6" s="6">
        <v>20</v>
      </c>
      <c r="M6" s="6">
        <v>20</v>
      </c>
      <c r="N6" s="18">
        <f>SUM(B6:M6)</f>
        <v>240</v>
      </c>
      <c r="P6" s="1" t="s">
        <v>28</v>
      </c>
      <c r="Q6" s="11">
        <f>Q5*52</f>
        <v>2860</v>
      </c>
    </row>
    <row r="7" spans="1:17" x14ac:dyDescent="0.35">
      <c r="A7" s="5" t="s">
        <v>33</v>
      </c>
      <c r="B7" s="6">
        <v>30</v>
      </c>
      <c r="C7" s="6">
        <v>30</v>
      </c>
      <c r="D7" s="6">
        <v>30</v>
      </c>
      <c r="E7" s="6">
        <v>30</v>
      </c>
      <c r="F7" s="6">
        <v>30</v>
      </c>
      <c r="G7" s="6">
        <v>30</v>
      </c>
      <c r="H7" s="6">
        <v>30</v>
      </c>
      <c r="I7" s="6">
        <v>30</v>
      </c>
      <c r="J7" s="6">
        <v>30</v>
      </c>
      <c r="K7" s="6">
        <v>30</v>
      </c>
      <c r="L7" s="6">
        <v>30</v>
      </c>
      <c r="M7" s="6">
        <v>30</v>
      </c>
      <c r="N7" s="18">
        <f t="shared" ref="N7:N10" si="0">SUM(B7:M7)</f>
        <v>360</v>
      </c>
    </row>
    <row r="8" spans="1:17" x14ac:dyDescent="0.35">
      <c r="A8" s="21">
        <v>1.3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18">
        <f t="shared" si="0"/>
        <v>0</v>
      </c>
    </row>
    <row r="9" spans="1:17" x14ac:dyDescent="0.35">
      <c r="A9" s="21">
        <v>1.4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8">
        <f t="shared" si="0"/>
        <v>0</v>
      </c>
    </row>
    <row r="10" spans="1:17" x14ac:dyDescent="0.35">
      <c r="A10" s="21">
        <v>1.5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18">
        <f t="shared" si="0"/>
        <v>0</v>
      </c>
    </row>
    <row r="11" spans="1:17" ht="16" thickBot="1" x14ac:dyDescent="0.4">
      <c r="A11" s="8" t="s">
        <v>15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19">
        <f>SUM(N6:N10)</f>
        <v>600</v>
      </c>
    </row>
    <row r="12" spans="1:17" ht="16" thickBot="1" x14ac:dyDescent="0.4"/>
    <row r="13" spans="1:17" x14ac:dyDescent="0.35">
      <c r="A13" s="2" t="s">
        <v>23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4"/>
    </row>
    <row r="14" spans="1:17" x14ac:dyDescent="0.35">
      <c r="A14" s="21">
        <v>2.1</v>
      </c>
      <c r="B14" s="6">
        <v>15</v>
      </c>
      <c r="C14" s="6">
        <v>15</v>
      </c>
      <c r="D14" s="6">
        <v>15</v>
      </c>
      <c r="E14" s="6">
        <v>15</v>
      </c>
      <c r="F14" s="6">
        <v>15</v>
      </c>
      <c r="G14" s="6">
        <v>15</v>
      </c>
      <c r="H14" s="6">
        <v>15</v>
      </c>
      <c r="I14" s="6">
        <v>15</v>
      </c>
      <c r="J14" s="6">
        <v>15</v>
      </c>
      <c r="K14" s="6">
        <v>15</v>
      </c>
      <c r="L14" s="6">
        <v>15</v>
      </c>
      <c r="M14" s="6">
        <v>15</v>
      </c>
      <c r="N14" s="18">
        <f t="shared" ref="N14:N18" si="1">SUM(B14:M14)</f>
        <v>180</v>
      </c>
    </row>
    <row r="15" spans="1:17" x14ac:dyDescent="0.35">
      <c r="A15" s="21">
        <v>2.2000000000000002</v>
      </c>
      <c r="B15" s="6">
        <v>20</v>
      </c>
      <c r="C15" s="6">
        <v>20</v>
      </c>
      <c r="D15" s="6">
        <v>20</v>
      </c>
      <c r="E15" s="6">
        <v>20</v>
      </c>
      <c r="F15" s="6">
        <v>20</v>
      </c>
      <c r="G15" s="6">
        <v>20</v>
      </c>
      <c r="H15" s="6">
        <v>20</v>
      </c>
      <c r="I15" s="6">
        <v>20</v>
      </c>
      <c r="J15" s="6">
        <v>20</v>
      </c>
      <c r="K15" s="6">
        <v>20</v>
      </c>
      <c r="L15" s="6">
        <v>20</v>
      </c>
      <c r="M15" s="6">
        <v>20</v>
      </c>
      <c r="N15" s="18">
        <f t="shared" si="1"/>
        <v>240</v>
      </c>
    </row>
    <row r="16" spans="1:17" x14ac:dyDescent="0.35">
      <c r="A16" s="21">
        <v>2.2999999999999998</v>
      </c>
      <c r="B16" s="6">
        <v>25</v>
      </c>
      <c r="C16" s="6">
        <v>25</v>
      </c>
      <c r="D16" s="6">
        <v>25</v>
      </c>
      <c r="E16" s="6">
        <v>25</v>
      </c>
      <c r="F16" s="6">
        <v>25</v>
      </c>
      <c r="G16" s="6">
        <v>25</v>
      </c>
      <c r="H16" s="6">
        <v>25</v>
      </c>
      <c r="I16" s="6">
        <v>25</v>
      </c>
      <c r="J16" s="6">
        <v>25</v>
      </c>
      <c r="K16" s="6">
        <v>25</v>
      </c>
      <c r="L16" s="6">
        <v>25</v>
      </c>
      <c r="M16" s="6">
        <v>25</v>
      </c>
      <c r="N16" s="18">
        <f t="shared" si="1"/>
        <v>300</v>
      </c>
    </row>
    <row r="17" spans="1:14" x14ac:dyDescent="0.35">
      <c r="A17" s="21">
        <v>2.4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18">
        <f t="shared" si="1"/>
        <v>0</v>
      </c>
    </row>
    <row r="18" spans="1:14" x14ac:dyDescent="0.35">
      <c r="A18" s="21">
        <v>2.5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18">
        <f t="shared" si="1"/>
        <v>0</v>
      </c>
    </row>
    <row r="19" spans="1:14" ht="16" thickBot="1" x14ac:dyDescent="0.4">
      <c r="A19" s="8" t="s">
        <v>16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19">
        <f>SUM(N14:N18)</f>
        <v>720</v>
      </c>
    </row>
    <row r="20" spans="1:14" ht="16" thickBot="1" x14ac:dyDescent="0.4"/>
    <row r="21" spans="1:14" x14ac:dyDescent="0.35">
      <c r="A21" s="2" t="s">
        <v>24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4"/>
    </row>
    <row r="22" spans="1:14" x14ac:dyDescent="0.35">
      <c r="A22" s="21">
        <v>3.1</v>
      </c>
      <c r="B22" s="6">
        <v>10</v>
      </c>
      <c r="C22" s="6">
        <v>10</v>
      </c>
      <c r="D22" s="6">
        <v>10</v>
      </c>
      <c r="E22" s="6">
        <v>10</v>
      </c>
      <c r="F22" s="6">
        <v>10</v>
      </c>
      <c r="G22" s="6">
        <v>10</v>
      </c>
      <c r="H22" s="6">
        <v>10</v>
      </c>
      <c r="I22" s="6">
        <v>10</v>
      </c>
      <c r="J22" s="6">
        <v>10</v>
      </c>
      <c r="K22" s="6">
        <v>10</v>
      </c>
      <c r="L22" s="6">
        <v>10</v>
      </c>
      <c r="M22" s="6">
        <v>10</v>
      </c>
      <c r="N22" s="18">
        <f t="shared" ref="N22:N26" si="2">SUM(B22:M22)</f>
        <v>120</v>
      </c>
    </row>
    <row r="23" spans="1:14" x14ac:dyDescent="0.35">
      <c r="A23" s="21">
        <v>3.2</v>
      </c>
      <c r="B23" s="6">
        <v>22</v>
      </c>
      <c r="C23" s="6">
        <v>10</v>
      </c>
      <c r="D23" s="6">
        <v>10</v>
      </c>
      <c r="E23" s="6">
        <v>10</v>
      </c>
      <c r="F23" s="6">
        <v>10</v>
      </c>
      <c r="G23" s="6">
        <v>10</v>
      </c>
      <c r="H23" s="6">
        <v>10</v>
      </c>
      <c r="I23" s="6">
        <v>10</v>
      </c>
      <c r="J23" s="6">
        <v>10</v>
      </c>
      <c r="K23" s="6">
        <v>10</v>
      </c>
      <c r="L23" s="6">
        <v>10</v>
      </c>
      <c r="M23" s="6">
        <v>10</v>
      </c>
      <c r="N23" s="18">
        <f t="shared" si="2"/>
        <v>132</v>
      </c>
    </row>
    <row r="24" spans="1:14" x14ac:dyDescent="0.35">
      <c r="A24" s="21">
        <v>3.3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18">
        <f t="shared" si="2"/>
        <v>0</v>
      </c>
    </row>
    <row r="25" spans="1:14" x14ac:dyDescent="0.35">
      <c r="A25" s="21">
        <v>3.4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18">
        <f t="shared" si="2"/>
        <v>0</v>
      </c>
    </row>
    <row r="26" spans="1:14" x14ac:dyDescent="0.35">
      <c r="A26" s="21">
        <v>3.5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18">
        <f t="shared" si="2"/>
        <v>0</v>
      </c>
    </row>
    <row r="27" spans="1:14" ht="16" thickBot="1" x14ac:dyDescent="0.4">
      <c r="A27" s="8" t="s">
        <v>17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19">
        <f>SUM(N22:N26)</f>
        <v>252</v>
      </c>
    </row>
    <row r="28" spans="1:14" ht="16" thickBot="1" x14ac:dyDescent="0.4"/>
    <row r="29" spans="1:14" x14ac:dyDescent="0.35">
      <c r="A29" s="2" t="s">
        <v>25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4"/>
    </row>
    <row r="30" spans="1:14" x14ac:dyDescent="0.35">
      <c r="A30" s="21">
        <v>4.0999999999999996</v>
      </c>
      <c r="B30" s="6">
        <v>17</v>
      </c>
      <c r="C30" s="6">
        <v>17</v>
      </c>
      <c r="D30" s="6">
        <v>17</v>
      </c>
      <c r="E30" s="6">
        <v>17</v>
      </c>
      <c r="F30" s="6">
        <v>17</v>
      </c>
      <c r="G30" s="6">
        <v>17</v>
      </c>
      <c r="H30" s="6">
        <v>17</v>
      </c>
      <c r="I30" s="6">
        <v>17</v>
      </c>
      <c r="J30" s="6">
        <v>17</v>
      </c>
      <c r="K30" s="6">
        <v>17</v>
      </c>
      <c r="L30" s="6">
        <v>17</v>
      </c>
      <c r="M30" s="6">
        <v>17</v>
      </c>
      <c r="N30" s="18">
        <f t="shared" ref="N30:N34" si="3">SUM(B30:M30)</f>
        <v>204</v>
      </c>
    </row>
    <row r="31" spans="1:14" x14ac:dyDescent="0.35">
      <c r="A31" s="21">
        <v>4.2</v>
      </c>
      <c r="B31" s="6">
        <v>34</v>
      </c>
      <c r="C31" s="6">
        <v>34</v>
      </c>
      <c r="D31" s="6">
        <v>34</v>
      </c>
      <c r="E31" s="6">
        <v>34</v>
      </c>
      <c r="F31" s="6">
        <v>34</v>
      </c>
      <c r="G31" s="6">
        <v>34</v>
      </c>
      <c r="H31" s="6">
        <v>34</v>
      </c>
      <c r="I31" s="6">
        <v>34</v>
      </c>
      <c r="J31" s="6">
        <v>34</v>
      </c>
      <c r="K31" s="6">
        <v>34</v>
      </c>
      <c r="L31" s="6">
        <v>34</v>
      </c>
      <c r="M31" s="6">
        <v>34</v>
      </c>
      <c r="N31" s="18">
        <f t="shared" si="3"/>
        <v>408</v>
      </c>
    </row>
    <row r="32" spans="1:14" x14ac:dyDescent="0.35">
      <c r="A32" s="21">
        <v>4.3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18">
        <f t="shared" si="3"/>
        <v>0</v>
      </c>
    </row>
    <row r="33" spans="1:14" x14ac:dyDescent="0.35">
      <c r="A33" s="21">
        <v>4.4000000000000004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18">
        <f t="shared" si="3"/>
        <v>0</v>
      </c>
    </row>
    <row r="34" spans="1:14" x14ac:dyDescent="0.35">
      <c r="A34" s="21">
        <v>4.5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18">
        <f t="shared" si="3"/>
        <v>0</v>
      </c>
    </row>
    <row r="35" spans="1:14" ht="16" thickBot="1" x14ac:dyDescent="0.4">
      <c r="A35" s="8" t="s">
        <v>18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19">
        <f>SUM(N30:N34)</f>
        <v>612</v>
      </c>
    </row>
    <row r="36" spans="1:14" ht="16" thickBot="1" x14ac:dyDescent="0.4"/>
    <row r="37" spans="1:14" x14ac:dyDescent="0.35">
      <c r="A37" s="2" t="s">
        <v>26</v>
      </c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4"/>
    </row>
    <row r="38" spans="1:14" x14ac:dyDescent="0.35">
      <c r="A38" s="21">
        <v>5.0999999999999996</v>
      </c>
      <c r="B38" s="6">
        <v>16</v>
      </c>
      <c r="C38" s="6">
        <v>16</v>
      </c>
      <c r="D38" s="6">
        <v>16</v>
      </c>
      <c r="E38" s="6">
        <v>16</v>
      </c>
      <c r="F38" s="6">
        <v>16</v>
      </c>
      <c r="G38" s="6">
        <v>16</v>
      </c>
      <c r="H38" s="6">
        <v>16</v>
      </c>
      <c r="I38" s="6">
        <v>16</v>
      </c>
      <c r="J38" s="6">
        <v>16</v>
      </c>
      <c r="K38" s="6">
        <v>16</v>
      </c>
      <c r="L38" s="6">
        <v>16</v>
      </c>
      <c r="M38" s="6">
        <v>16</v>
      </c>
      <c r="N38" s="18">
        <f t="shared" ref="N38:N42" si="4">SUM(B38:M38)</f>
        <v>192</v>
      </c>
    </row>
    <row r="39" spans="1:14" x14ac:dyDescent="0.35">
      <c r="A39" s="21">
        <v>5.2</v>
      </c>
      <c r="B39" s="6">
        <v>32</v>
      </c>
      <c r="C39" s="6">
        <v>32</v>
      </c>
      <c r="D39" s="6">
        <v>32</v>
      </c>
      <c r="E39" s="6">
        <v>32</v>
      </c>
      <c r="F39" s="6">
        <v>32</v>
      </c>
      <c r="G39" s="6">
        <v>32</v>
      </c>
      <c r="H39" s="6">
        <v>32</v>
      </c>
      <c r="I39" s="6">
        <v>32</v>
      </c>
      <c r="J39" s="6">
        <v>32</v>
      </c>
      <c r="K39" s="6">
        <v>32</v>
      </c>
      <c r="L39" s="6">
        <v>32</v>
      </c>
      <c r="M39" s="6">
        <v>32</v>
      </c>
      <c r="N39" s="18">
        <f t="shared" si="4"/>
        <v>384</v>
      </c>
    </row>
    <row r="40" spans="1:14" x14ac:dyDescent="0.35">
      <c r="A40" s="21">
        <v>5.3</v>
      </c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18">
        <f t="shared" si="4"/>
        <v>0</v>
      </c>
    </row>
    <row r="41" spans="1:14" x14ac:dyDescent="0.35">
      <c r="A41" s="21">
        <v>5.4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18">
        <f t="shared" si="4"/>
        <v>0</v>
      </c>
    </row>
    <row r="42" spans="1:14" x14ac:dyDescent="0.35">
      <c r="A42" s="21">
        <v>5.5</v>
      </c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18">
        <f t="shared" si="4"/>
        <v>0</v>
      </c>
    </row>
    <row r="43" spans="1:14" ht="16" thickBot="1" x14ac:dyDescent="0.4">
      <c r="A43" s="8" t="s">
        <v>19</v>
      </c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19">
        <f>SUM(N38:N42)</f>
        <v>576</v>
      </c>
    </row>
    <row r="44" spans="1:14" ht="16" thickBot="1" x14ac:dyDescent="0.4"/>
    <row r="45" spans="1:14" x14ac:dyDescent="0.35">
      <c r="A45" s="2" t="s">
        <v>27</v>
      </c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4"/>
    </row>
    <row r="46" spans="1:14" x14ac:dyDescent="0.35">
      <c r="A46" s="21">
        <v>6.1</v>
      </c>
      <c r="B46" s="6">
        <v>8</v>
      </c>
      <c r="C46" s="6">
        <v>8</v>
      </c>
      <c r="D46" s="6">
        <v>8</v>
      </c>
      <c r="E46" s="6">
        <v>8</v>
      </c>
      <c r="F46" s="6">
        <v>8</v>
      </c>
      <c r="G46" s="6">
        <v>8</v>
      </c>
      <c r="H46" s="6">
        <v>8</v>
      </c>
      <c r="I46" s="6">
        <v>8</v>
      </c>
      <c r="J46" s="6">
        <v>8</v>
      </c>
      <c r="K46" s="6">
        <v>8</v>
      </c>
      <c r="L46" s="6">
        <v>8</v>
      </c>
      <c r="M46" s="6">
        <v>8</v>
      </c>
      <c r="N46" s="18">
        <f t="shared" ref="N46:N50" si="5">SUM(B46:M46)</f>
        <v>96</v>
      </c>
    </row>
    <row r="47" spans="1:14" x14ac:dyDescent="0.35">
      <c r="A47" s="21">
        <v>6.2</v>
      </c>
      <c r="B47" s="6">
        <v>7</v>
      </c>
      <c r="C47" s="6">
        <v>7</v>
      </c>
      <c r="D47" s="6">
        <v>7</v>
      </c>
      <c r="E47" s="6">
        <v>7</v>
      </c>
      <c r="F47" s="6">
        <v>7</v>
      </c>
      <c r="G47" s="6">
        <v>7</v>
      </c>
      <c r="H47" s="6">
        <v>7</v>
      </c>
      <c r="I47" s="6">
        <v>7</v>
      </c>
      <c r="J47" s="6">
        <v>7</v>
      </c>
      <c r="K47" s="6">
        <v>7</v>
      </c>
      <c r="L47" s="6">
        <v>7</v>
      </c>
      <c r="M47" s="6">
        <v>7</v>
      </c>
      <c r="N47" s="18">
        <f t="shared" si="5"/>
        <v>84</v>
      </c>
    </row>
    <row r="48" spans="1:14" x14ac:dyDescent="0.35">
      <c r="A48" s="21">
        <v>6.3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18">
        <f t="shared" si="5"/>
        <v>0</v>
      </c>
    </row>
    <row r="49" spans="1:14" x14ac:dyDescent="0.35">
      <c r="A49" s="21">
        <v>6.4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18">
        <f t="shared" si="5"/>
        <v>0</v>
      </c>
    </row>
    <row r="50" spans="1:14" x14ac:dyDescent="0.35">
      <c r="A50" s="21">
        <v>6.5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18">
        <f t="shared" si="5"/>
        <v>0</v>
      </c>
    </row>
    <row r="51" spans="1:14" ht="16" thickBot="1" x14ac:dyDescent="0.4">
      <c r="A51" s="8" t="s">
        <v>20</v>
      </c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19">
        <f>SUM(N46:N50)</f>
        <v>180</v>
      </c>
    </row>
  </sheetData>
  <mergeCells count="2">
    <mergeCell ref="B3:N3"/>
    <mergeCell ref="O1:Q1"/>
  </mergeCells>
  <pageMargins left="0.7" right="0.7" top="0.75" bottom="0.75" header="0.3" footer="0.3"/>
  <pageSetup orientation="portrait" r:id="rId1"/>
  <ignoredErrors>
    <ignoredError sqref="N8:N10 N14:N18 N22:N26 N30:N34 N38:N42 N46:N50" formulaRange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349E0-3CDC-4D03-B3E8-BFACFF6F6141}">
  <dimension ref="A1:P4"/>
  <sheetViews>
    <sheetView workbookViewId="0"/>
  </sheetViews>
  <sheetFormatPr defaultRowHeight="15.5" x14ac:dyDescent="0.35"/>
  <cols>
    <col min="1" max="1" width="23" style="1" customWidth="1"/>
    <col min="2" max="2" width="8.7265625" style="1"/>
    <col min="3" max="3" width="9.1796875" style="1" bestFit="1" customWidth="1"/>
    <col min="4" max="16384" width="8.7265625" style="1"/>
  </cols>
  <sheetData>
    <row r="1" spans="1:16" ht="18.5" thickTop="1" x14ac:dyDescent="0.4">
      <c r="A1" s="22" t="s">
        <v>12</v>
      </c>
      <c r="B1" s="23">
        <f>Inputs!Q4</f>
        <v>2021</v>
      </c>
    </row>
    <row r="2" spans="1:16" ht="18" x14ac:dyDescent="0.4">
      <c r="A2" s="24" t="s">
        <v>29</v>
      </c>
      <c r="B2" s="25">
        <f>Inputs!Q6</f>
        <v>2860</v>
      </c>
    </row>
    <row r="3" spans="1:16" ht="18.5" thickBot="1" x14ac:dyDescent="0.45">
      <c r="A3" s="26" t="s">
        <v>30</v>
      </c>
      <c r="B3" s="27">
        <f>Inputs!N11+Inputs!N19+Inputs!N27+Inputs!N35+Inputs!N43+Inputs!N51</f>
        <v>2940</v>
      </c>
      <c r="C3" s="7"/>
      <c r="D3" s="15" t="s">
        <v>34</v>
      </c>
      <c r="E3" s="14" t="s">
        <v>35</v>
      </c>
      <c r="F3" s="14"/>
      <c r="G3" s="14"/>
      <c r="H3" s="16" t="s">
        <v>36</v>
      </c>
      <c r="I3" s="14" t="s">
        <v>37</v>
      </c>
      <c r="J3" s="14"/>
      <c r="K3" s="14"/>
      <c r="L3" s="14"/>
      <c r="M3" s="17" t="s">
        <v>38</v>
      </c>
      <c r="N3" s="14" t="s">
        <v>39</v>
      </c>
      <c r="O3" s="14"/>
      <c r="P3" s="14"/>
    </row>
    <row r="4" spans="1:16" ht="16" thickTop="1" x14ac:dyDescent="0.35"/>
  </sheetData>
  <mergeCells count="3">
    <mergeCell ref="E3:G3"/>
    <mergeCell ref="I3:L3"/>
    <mergeCell ref="N3:P3"/>
  </mergeCells>
  <conditionalFormatting sqref="B3">
    <cfRule type="cellIs" dxfId="3" priority="4" operator="between">
      <formula>$B$2*0.95</formula>
      <formula>$B$2*1.05</formula>
    </cfRule>
    <cfRule type="cellIs" dxfId="2" priority="5" operator="between">
      <formula>$B$2*0.9</formula>
      <formula>$B$2*1.1</formula>
    </cfRule>
    <cfRule type="cellIs" dxfId="1" priority="2" operator="lessThan">
      <formula>$B$2*0.9</formula>
    </cfRule>
    <cfRule type="cellIs" dxfId="0" priority="1" operator="greaterThan">
      <formula>$B$2*1.1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Inputs</vt:lpstr>
      <vt:lpstr>Analytics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Rick</dc:creator>
  <cp:lastModifiedBy>Rick</cp:lastModifiedBy>
  <dcterms:created xsi:type="dcterms:W3CDTF">2020-11-10T21:56:31Z</dcterms:created>
  <dcterms:modified xsi:type="dcterms:W3CDTF">2020-11-12T20:53:02Z</dcterms:modified>
</cp:coreProperties>
</file>